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 Northern European Championship\"/>
    </mc:Choice>
  </mc:AlternateContent>
  <xr:revisionPtr revIDLastSave="0" documentId="13_ncr:1_{3B69C6B4-7889-44C7-A966-A8A2CDD874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5" l="1"/>
  <c r="K35" i="5"/>
  <c r="D35" i="5"/>
  <c r="L34" i="5"/>
  <c r="K34" i="5"/>
  <c r="D34" i="5"/>
  <c r="L33" i="5"/>
  <c r="K33" i="5"/>
  <c r="D33" i="5"/>
  <c r="L30" i="5"/>
  <c r="K30" i="5"/>
  <c r="D30" i="5"/>
  <c r="L29" i="5"/>
  <c r="K29" i="5"/>
  <c r="D29" i="5"/>
  <c r="L28" i="5"/>
  <c r="K28" i="5"/>
  <c r="D28" i="5"/>
  <c r="L27" i="5"/>
  <c r="K27" i="5"/>
  <c r="D27" i="5"/>
  <c r="L24" i="5"/>
  <c r="K24" i="5"/>
  <c r="D24" i="5"/>
  <c r="L23" i="5"/>
  <c r="K23" i="5"/>
  <c r="D23" i="5"/>
  <c r="L20" i="5"/>
  <c r="K20" i="5"/>
  <c r="D20" i="5"/>
  <c r="L17" i="5"/>
  <c r="K17" i="5"/>
  <c r="D17" i="5"/>
  <c r="L16" i="5"/>
  <c r="K16" i="5"/>
  <c r="D16" i="5"/>
  <c r="L13" i="5"/>
  <c r="K13" i="5"/>
  <c r="D13" i="5"/>
  <c r="L12" i="5"/>
  <c r="K12" i="5"/>
  <c r="D12" i="5"/>
  <c r="L11" i="5"/>
  <c r="K11" i="5"/>
  <c r="D11" i="5"/>
  <c r="L8" i="5"/>
  <c r="K8" i="5"/>
  <c r="D8" i="5"/>
  <c r="L7" i="5"/>
  <c r="K7" i="5"/>
  <c r="D7" i="5"/>
  <c r="L6" i="5"/>
  <c r="K6" i="5"/>
  <c r="D6" i="5"/>
</calcChain>
</file>

<file path=xl/sharedStrings.xml><?xml version="1.0" encoding="utf-8"?>
<sst xmlns="http://schemas.openxmlformats.org/spreadsheetml/2006/main" count="233" uniqueCount="126">
  <si>
    <t>Name</t>
  </si>
  <si>
    <t>Team</t>
  </si>
  <si>
    <t>Coach</t>
  </si>
  <si>
    <t>Pts</t>
  </si>
  <si>
    <t>Rec</t>
  </si>
  <si>
    <t>Body
weight</t>
  </si>
  <si>
    <t>Age Class
Bith date/Age</t>
  </si>
  <si>
    <t>Wilks</t>
  </si>
  <si>
    <t>Town/Region</t>
  </si>
  <si>
    <t>Deadlift</t>
  </si>
  <si>
    <t>Body Weight Category  60</t>
  </si>
  <si>
    <t>Marina Filatova</t>
  </si>
  <si>
    <t>1. Marina Filatova</t>
  </si>
  <si>
    <t>Open (1985-03-15)/39</t>
  </si>
  <si>
    <t>60,00</t>
  </si>
  <si>
    <t>n/a</t>
  </si>
  <si>
    <t>Rezekne/</t>
  </si>
  <si>
    <t>110,0</t>
  </si>
  <si>
    <t>120,0</t>
  </si>
  <si>
    <t>125,0</t>
  </si>
  <si>
    <t>2. Marina Filatova</t>
  </si>
  <si>
    <t>3. Marina Filatova</t>
  </si>
  <si>
    <t>Body Weight Category  67.5</t>
  </si>
  <si>
    <t>Veronika Anosova</t>
  </si>
  <si>
    <t>1. Veronika Anosova</t>
  </si>
  <si>
    <t>Sub Junior 17-19 (2007-06-12)/17</t>
  </si>
  <si>
    <t>67,20</t>
  </si>
  <si>
    <t>135,0</t>
  </si>
  <si>
    <t>2. Veronika Anosova</t>
  </si>
  <si>
    <t>3. Veronika Anosova</t>
  </si>
  <si>
    <t>Body Weight Category  75</t>
  </si>
  <si>
    <t>Linas Kantautas</t>
  </si>
  <si>
    <t>1. Linas Kantautas</t>
  </si>
  <si>
    <t>Sub Junior 17-19 (2005-12-15)/18</t>
  </si>
  <si>
    <t>73,20</t>
  </si>
  <si>
    <t>Kupiskis/</t>
  </si>
  <si>
    <t>185,0</t>
  </si>
  <si>
    <t>192,5</t>
  </si>
  <si>
    <t>202,5</t>
  </si>
  <si>
    <t>207,5</t>
  </si>
  <si>
    <t>Daniyal Heidari</t>
  </si>
  <si>
    <t>1. Daniyal Heidari</t>
  </si>
  <si>
    <t>Junior (2001-05-10)/23</t>
  </si>
  <si>
    <t>74,10</t>
  </si>
  <si>
    <t>Vilnius/</t>
  </si>
  <si>
    <t>205,0</t>
  </si>
  <si>
    <t>225,0</t>
  </si>
  <si>
    <t>237,5</t>
  </si>
  <si>
    <t>Body Weight Category  82.5</t>
  </si>
  <si>
    <t>Jaime Colino</t>
  </si>
  <si>
    <t>1. Jaime Colino</t>
  </si>
  <si>
    <t>Open (1989-09-19)/35</t>
  </si>
  <si>
    <t>78,80</t>
  </si>
  <si>
    <t>Astorga/</t>
  </si>
  <si>
    <t>285,0</t>
  </si>
  <si>
    <t>317,5</t>
  </si>
  <si>
    <t>325,0</t>
  </si>
  <si>
    <t>Body Weight Category  90</t>
  </si>
  <si>
    <t>Andrius Naglius</t>
  </si>
  <si>
    <t>1. Andrius Naglius</t>
  </si>
  <si>
    <t>Open (1985-08-07)/39</t>
  </si>
  <si>
    <t>89,40</t>
  </si>
  <si>
    <t>Siauliai/</t>
  </si>
  <si>
    <t>300,0</t>
  </si>
  <si>
    <t>322,5</t>
  </si>
  <si>
    <t>330,0</t>
  </si>
  <si>
    <t>Deividas Kasulis</t>
  </si>
  <si>
    <t>2. Andrius Naglius</t>
  </si>
  <si>
    <t>Body Weight Category  100</t>
  </si>
  <si>
    <t>Jonas Dovidas</t>
  </si>
  <si>
    <t>1. Jonas Dovidas</t>
  </si>
  <si>
    <t>Junior (2001-06-24)/23</t>
  </si>
  <si>
    <t>98,50</t>
  </si>
  <si>
    <t>215,0</t>
  </si>
  <si>
    <t>David Agut</t>
  </si>
  <si>
    <t>1. David Agut</t>
  </si>
  <si>
    <t>Open (1997-12-05)/26</t>
  </si>
  <si>
    <t>99,50</t>
  </si>
  <si>
    <t>Castellon de la plana/</t>
  </si>
  <si>
    <t>315,0</t>
  </si>
  <si>
    <t>337,5</t>
  </si>
  <si>
    <t>352,5</t>
  </si>
  <si>
    <t>Benas Uljanov</t>
  </si>
  <si>
    <t>2. Benas Uljanov</t>
  </si>
  <si>
    <t>Open (1997-06-01)/27</t>
  </si>
  <si>
    <t>100,00</t>
  </si>
  <si>
    <t>327,5</t>
  </si>
  <si>
    <t>Vilius Aleksandrovas</t>
  </si>
  <si>
    <t>3. Benas Uljanov</t>
  </si>
  <si>
    <t>Body Weight Category  110</t>
  </si>
  <si>
    <t>Audrius Vitartas</t>
  </si>
  <si>
    <t>1. Audrius Vitartas</t>
  </si>
  <si>
    <t>Open (1992-07-15)/32</t>
  </si>
  <si>
    <t>100,50</t>
  </si>
  <si>
    <t>270,0</t>
  </si>
  <si>
    <t>292,5</t>
  </si>
  <si>
    <t>305,0</t>
  </si>
  <si>
    <t>-. Maris Kipurs</t>
  </si>
  <si>
    <t>Master 40-49 (1978-09-29)/46</t>
  </si>
  <si>
    <t>110,00</t>
  </si>
  <si>
    <t>Riga/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</si>
  <si>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</si>
  <si>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</si>
  <si>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</si>
  <si>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</si>
  <si>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</si>
  <si>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</si>
  <si>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</si>
  <si>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Women</t>
  </si>
  <si>
    <t>Sub Junior</t>
  </si>
  <si>
    <t>Age class</t>
  </si>
  <si>
    <t>WC</t>
  </si>
  <si>
    <t>Best</t>
  </si>
  <si>
    <t>Sub Junior 17-19</t>
  </si>
  <si>
    <t>67.5</t>
  </si>
  <si>
    <t>Open</t>
  </si>
  <si>
    <t>60</t>
  </si>
  <si>
    <t>Man</t>
  </si>
  <si>
    <t>75</t>
  </si>
  <si>
    <t>Junior</t>
  </si>
  <si>
    <t>100</t>
  </si>
  <si>
    <t>82.5</t>
  </si>
  <si>
    <t>90</t>
  </si>
  <si>
    <t>110</t>
  </si>
  <si>
    <t>Result</t>
  </si>
  <si>
    <t>WRPF Lithuania Northern European Championship 2024
WRPF Deadlift raw
Kaunas/ 22 - 24 November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</si>
</sst>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0"/>
    <numFmt numFmtId="166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186"/>
    </font>
    <font>
      <b/>
      <sz val="11"/>
      <name val="Arial Cyr"/>
      <charset val="186"/>
    </font>
    <font>
      <b/>
      <sz val="10"/>
      <name val="Arial Cyr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4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5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165" fontId="8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M72"/>
  <sheetViews>
    <sheetView tabSelected="1" workbookViewId="0">
      <selection sqref="A1:M2"/>
    </sheetView>
  </sheetViews>
  <sheetFormatPr defaultColWidth="9.109375" defaultRowHeight="13.2"/>
  <cols>
    <col min="1" max="1" width="24.88671875" style="6" bestFit="1" customWidth="1"/>
    <col min="2" max="2" width="29.33203125" style="7" bestFit="1" customWidth="1"/>
    <col min="3" max="3" width="7.5546875" style="5" bestFit="1" customWidth="1"/>
    <col min="4" max="4" width="6.5546875" style="3" bestFit="1" customWidth="1"/>
    <col min="5" max="5" width="17" style="8" bestFit="1" customWidth="1"/>
    <col min="6" max="6" width="18.44140625" style="8" bestFit="1" customWidth="1"/>
    <col min="7" max="10" width="5.5546875" style="9" customWidth="1"/>
    <col min="11" max="11" width="5.77734375" style="11" bestFit="1" customWidth="1"/>
    <col min="12" max="12" width="8.5546875" style="2" bestFit="1" customWidth="1"/>
    <col min="13" max="13" width="17.77734375" style="6" bestFit="1" customWidth="1"/>
    <col min="14" max="16384" width="9.109375" style="3"/>
  </cols>
  <sheetData>
    <row r="1" spans="1:13" s="2" customFormat="1" ht="28.95" customHeight="1">
      <c r="A1" s="70" t="s">
        <v>125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" customFormat="1" ht="61.95" customHeight="1" thickBo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7" t="s">
        <v>0</v>
      </c>
      <c r="B3" s="79" t="s">
        <v>6</v>
      </c>
      <c r="C3" s="79" t="s">
        <v>5</v>
      </c>
      <c r="D3" s="68" t="s">
        <v>7</v>
      </c>
      <c r="E3" s="76" t="s">
        <v>1</v>
      </c>
      <c r="F3" s="76" t="s">
        <v>8</v>
      </c>
      <c r="G3" s="76" t="s">
        <v>9</v>
      </c>
      <c r="H3" s="76"/>
      <c r="I3" s="76"/>
      <c r="J3" s="76"/>
      <c r="K3" s="68" t="s">
        <v>124</v>
      </c>
      <c r="L3" s="68" t="s">
        <v>3</v>
      </c>
      <c r="M3" s="81" t="s">
        <v>2</v>
      </c>
    </row>
    <row r="4" spans="1:13" s="1" customFormat="1" ht="23.25" customHeight="1" thickBot="1">
      <c r="A4" s="78"/>
      <c r="B4" s="80"/>
      <c r="C4" s="80"/>
      <c r="D4" s="69"/>
      <c r="E4" s="80"/>
      <c r="F4" s="80"/>
      <c r="G4" s="10">
        <v>1</v>
      </c>
      <c r="H4" s="10">
        <v>2</v>
      </c>
      <c r="I4" s="10">
        <v>3</v>
      </c>
      <c r="J4" s="10" t="s">
        <v>4</v>
      </c>
      <c r="K4" s="69"/>
      <c r="L4" s="69"/>
      <c r="M4" s="82"/>
    </row>
    <row r="5" spans="1:13" s="5" customFormat="1" ht="15.6">
      <c r="A5" s="66" t="s">
        <v>10</v>
      </c>
      <c r="B5" s="67"/>
      <c r="C5" s="67"/>
      <c r="D5" s="67"/>
      <c r="E5" s="67"/>
      <c r="F5" s="67"/>
      <c r="G5" s="67"/>
      <c r="H5" s="67"/>
      <c r="I5" s="67"/>
      <c r="J5" s="67"/>
      <c r="K5" s="11"/>
      <c r="L5" s="2"/>
      <c r="M5" s="4"/>
    </row>
    <row r="6" spans="1:13" s="5" customFormat="1">
      <c r="A6" s="12" t="s">
        <v>12</v>
      </c>
      <c r="B6" s="13" t="s">
        <v>13</v>
      </c>
      <c r="C6" s="13" t="s">
        <v>14</v>
      </c>
      <c r="D6" s="14" t="str">
        <f>"1,1149"</f>
        <v>1,1149</v>
      </c>
      <c r="E6" s="12" t="s">
        <v>15</v>
      </c>
      <c r="F6" s="12" t="s">
        <v>16</v>
      </c>
      <c r="G6" s="13" t="s">
        <v>17</v>
      </c>
      <c r="H6" s="13" t="s">
        <v>18</v>
      </c>
      <c r="I6" s="13" t="s">
        <v>19</v>
      </c>
      <c r="J6" s="15"/>
      <c r="K6" s="16" t="str">
        <f>"125,0"</f>
        <v>125,0</v>
      </c>
      <c r="L6" s="17" t="str">
        <f>"139,3625"</f>
        <v>139,3625</v>
      </c>
      <c r="M6" s="12"/>
    </row>
    <row r="7" spans="1:13" s="5" customFormat="1">
      <c r="A7" s="18" t="s">
        <v>20</v>
      </c>
      <c r="B7" s="19" t="s">
        <v>13</v>
      </c>
      <c r="C7" s="19" t="s">
        <v>14</v>
      </c>
      <c r="D7" s="20" t="str">
        <f>"1,1149"</f>
        <v>1,1149</v>
      </c>
      <c r="E7" s="18" t="s">
        <v>15</v>
      </c>
      <c r="F7" s="18" t="s">
        <v>16</v>
      </c>
      <c r="G7" s="19" t="s">
        <v>17</v>
      </c>
      <c r="H7" s="19" t="s">
        <v>18</v>
      </c>
      <c r="I7" s="19" t="s">
        <v>19</v>
      </c>
      <c r="J7" s="21"/>
      <c r="K7" s="22" t="str">
        <f>"125,0"</f>
        <v>125,0</v>
      </c>
      <c r="L7" s="23" t="str">
        <f>"139,3625"</f>
        <v>139,3625</v>
      </c>
      <c r="M7" s="18"/>
    </row>
    <row r="8" spans="1:13">
      <c r="A8" s="24" t="s">
        <v>21</v>
      </c>
      <c r="B8" s="25" t="s">
        <v>13</v>
      </c>
      <c r="C8" s="26" t="s">
        <v>14</v>
      </c>
      <c r="D8" s="27" t="str">
        <f>"1,1149"</f>
        <v>1,1149</v>
      </c>
      <c r="E8" s="28" t="s">
        <v>15</v>
      </c>
      <c r="F8" s="28" t="s">
        <v>16</v>
      </c>
      <c r="G8" s="29" t="s">
        <v>17</v>
      </c>
      <c r="H8" s="29" t="s">
        <v>18</v>
      </c>
      <c r="I8" s="29" t="s">
        <v>19</v>
      </c>
      <c r="J8" s="30"/>
      <c r="K8" s="31" t="str">
        <f>"125,0"</f>
        <v>125,0</v>
      </c>
      <c r="L8" s="32" t="str">
        <f>"139,3625"</f>
        <v>139,3625</v>
      </c>
      <c r="M8" s="24"/>
    </row>
    <row r="10" spans="1:13" ht="15.6">
      <c r="A10" s="65" t="s">
        <v>22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3">
      <c r="A11" s="33" t="s">
        <v>24</v>
      </c>
      <c r="B11" s="34" t="s">
        <v>25</v>
      </c>
      <c r="C11" s="13" t="s">
        <v>26</v>
      </c>
      <c r="D11" s="14" t="str">
        <f>"1,0239"</f>
        <v>1,0239</v>
      </c>
      <c r="E11" s="35" t="s">
        <v>15</v>
      </c>
      <c r="F11" s="35" t="s">
        <v>16</v>
      </c>
      <c r="G11" s="37" t="s">
        <v>18</v>
      </c>
      <c r="H11" s="36" t="s">
        <v>18</v>
      </c>
      <c r="I11" s="36" t="s">
        <v>27</v>
      </c>
      <c r="J11" s="37"/>
      <c r="K11" s="16" t="str">
        <f>"135,0"</f>
        <v>135,0</v>
      </c>
      <c r="L11" s="17" t="str">
        <f>"138,2265"</f>
        <v>138,2265</v>
      </c>
      <c r="M11" s="33"/>
    </row>
    <row r="12" spans="1:13">
      <c r="A12" s="38" t="s">
        <v>28</v>
      </c>
      <c r="B12" s="39" t="s">
        <v>25</v>
      </c>
      <c r="C12" s="19" t="s">
        <v>26</v>
      </c>
      <c r="D12" s="20" t="str">
        <f>"1,0239"</f>
        <v>1,0239</v>
      </c>
      <c r="E12" s="40" t="s">
        <v>15</v>
      </c>
      <c r="F12" s="40" t="s">
        <v>16</v>
      </c>
      <c r="G12" s="42" t="s">
        <v>18</v>
      </c>
      <c r="H12" s="41" t="s">
        <v>18</v>
      </c>
      <c r="I12" s="41" t="s">
        <v>27</v>
      </c>
      <c r="J12" s="42"/>
      <c r="K12" s="22" t="str">
        <f>"135,0"</f>
        <v>135,0</v>
      </c>
      <c r="L12" s="23" t="str">
        <f>"138,2265"</f>
        <v>138,2265</v>
      </c>
      <c r="M12" s="38"/>
    </row>
    <row r="13" spans="1:13">
      <c r="A13" s="24" t="s">
        <v>29</v>
      </c>
      <c r="B13" s="25" t="s">
        <v>25</v>
      </c>
      <c r="C13" s="26" t="s">
        <v>26</v>
      </c>
      <c r="D13" s="27" t="str">
        <f>"1,0239"</f>
        <v>1,0239</v>
      </c>
      <c r="E13" s="28" t="s">
        <v>15</v>
      </c>
      <c r="F13" s="28" t="s">
        <v>16</v>
      </c>
      <c r="G13" s="30" t="s">
        <v>18</v>
      </c>
      <c r="H13" s="29" t="s">
        <v>18</v>
      </c>
      <c r="I13" s="29" t="s">
        <v>27</v>
      </c>
      <c r="J13" s="30"/>
      <c r="K13" s="31" t="str">
        <f>"135,0"</f>
        <v>135,0</v>
      </c>
      <c r="L13" s="32" t="str">
        <f>"138,2265"</f>
        <v>138,2265</v>
      </c>
      <c r="M13" s="24"/>
    </row>
    <row r="15" spans="1:13" ht="15.6">
      <c r="A15" s="65" t="s">
        <v>30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3">
      <c r="A16" s="33" t="s">
        <v>32</v>
      </c>
      <c r="B16" s="34" t="s">
        <v>33</v>
      </c>
      <c r="C16" s="13" t="s">
        <v>34</v>
      </c>
      <c r="D16" s="14" t="str">
        <f>"0,7249"</f>
        <v>0,7249</v>
      </c>
      <c r="E16" s="35" t="s">
        <v>15</v>
      </c>
      <c r="F16" s="35" t="s">
        <v>35</v>
      </c>
      <c r="G16" s="37" t="s">
        <v>36</v>
      </c>
      <c r="H16" s="36" t="s">
        <v>37</v>
      </c>
      <c r="I16" s="36" t="s">
        <v>38</v>
      </c>
      <c r="J16" s="36" t="s">
        <v>39</v>
      </c>
      <c r="K16" s="16" t="str">
        <f>"202,5"</f>
        <v>202,5</v>
      </c>
      <c r="L16" s="17" t="str">
        <f>"146,7923"</f>
        <v>146,7923</v>
      </c>
      <c r="M16" s="33"/>
    </row>
    <row r="17" spans="1:13">
      <c r="A17" s="24" t="s">
        <v>41</v>
      </c>
      <c r="B17" s="25" t="s">
        <v>42</v>
      </c>
      <c r="C17" s="26" t="s">
        <v>43</v>
      </c>
      <c r="D17" s="27" t="str">
        <f>"0,7186"</f>
        <v>0,7186</v>
      </c>
      <c r="E17" s="28" t="s">
        <v>15</v>
      </c>
      <c r="F17" s="28" t="s">
        <v>44</v>
      </c>
      <c r="G17" s="29" t="s">
        <v>45</v>
      </c>
      <c r="H17" s="29" t="s">
        <v>46</v>
      </c>
      <c r="I17" s="30" t="s">
        <v>47</v>
      </c>
      <c r="J17" s="30"/>
      <c r="K17" s="31" t="str">
        <f>"225,0"</f>
        <v>225,0</v>
      </c>
      <c r="L17" s="32" t="str">
        <f>"161,6850"</f>
        <v>161,6850</v>
      </c>
      <c r="M17" s="24"/>
    </row>
    <row r="19" spans="1:13" ht="15.6">
      <c r="A19" s="65" t="s">
        <v>48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3">
      <c r="A20" s="43" t="s">
        <v>50</v>
      </c>
      <c r="B20" s="44" t="s">
        <v>51</v>
      </c>
      <c r="C20" s="45" t="s">
        <v>52</v>
      </c>
      <c r="D20" s="46" t="str">
        <f>"0,6893"</f>
        <v>0,6893</v>
      </c>
      <c r="E20" s="47" t="s">
        <v>15</v>
      </c>
      <c r="F20" s="47" t="s">
        <v>53</v>
      </c>
      <c r="G20" s="49" t="s">
        <v>54</v>
      </c>
      <c r="H20" s="49" t="s">
        <v>55</v>
      </c>
      <c r="I20" s="48" t="s">
        <v>56</v>
      </c>
      <c r="J20" s="48"/>
      <c r="K20" s="50" t="str">
        <f>"317,5"</f>
        <v>317,5</v>
      </c>
      <c r="L20" s="51" t="str">
        <f>"218,8528"</f>
        <v>218,8528</v>
      </c>
      <c r="M20" s="43"/>
    </row>
    <row r="22" spans="1:13" ht="15.6">
      <c r="A22" s="65" t="s">
        <v>57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3">
      <c r="A23" s="33" t="s">
        <v>59</v>
      </c>
      <c r="B23" s="34" t="s">
        <v>60</v>
      </c>
      <c r="C23" s="13" t="s">
        <v>61</v>
      </c>
      <c r="D23" s="14" t="str">
        <f>"0,6406"</f>
        <v>0,6406</v>
      </c>
      <c r="E23" s="35" t="s">
        <v>15</v>
      </c>
      <c r="F23" s="35" t="s">
        <v>62</v>
      </c>
      <c r="G23" s="36" t="s">
        <v>63</v>
      </c>
      <c r="H23" s="36" t="s">
        <v>55</v>
      </c>
      <c r="I23" s="36" t="s">
        <v>64</v>
      </c>
      <c r="J23" s="37" t="s">
        <v>65</v>
      </c>
      <c r="K23" s="16" t="str">
        <f>"322,5"</f>
        <v>322,5</v>
      </c>
      <c r="L23" s="17" t="str">
        <f>"206,5935"</f>
        <v>206,5935</v>
      </c>
      <c r="M23" s="33" t="s">
        <v>66</v>
      </c>
    </row>
    <row r="24" spans="1:13">
      <c r="A24" s="24" t="s">
        <v>67</v>
      </c>
      <c r="B24" s="25" t="s">
        <v>60</v>
      </c>
      <c r="C24" s="26" t="s">
        <v>61</v>
      </c>
      <c r="D24" s="27" t="str">
        <f>"0,6406"</f>
        <v>0,6406</v>
      </c>
      <c r="E24" s="28" t="s">
        <v>15</v>
      </c>
      <c r="F24" s="28" t="s">
        <v>62</v>
      </c>
      <c r="G24" s="29" t="s">
        <v>63</v>
      </c>
      <c r="H24" s="29" t="s">
        <v>55</v>
      </c>
      <c r="I24" s="29" t="s">
        <v>64</v>
      </c>
      <c r="J24" s="30" t="s">
        <v>65</v>
      </c>
      <c r="K24" s="31" t="str">
        <f>"322,5"</f>
        <v>322,5</v>
      </c>
      <c r="L24" s="32" t="str">
        <f>"206,5935"</f>
        <v>206,5935</v>
      </c>
      <c r="M24" s="24" t="s">
        <v>66</v>
      </c>
    </row>
    <row r="26" spans="1:13" ht="15.6">
      <c r="A26" s="65" t="s">
        <v>68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3">
      <c r="A27" s="33" t="s">
        <v>70</v>
      </c>
      <c r="B27" s="34" t="s">
        <v>71</v>
      </c>
      <c r="C27" s="13" t="s">
        <v>72</v>
      </c>
      <c r="D27" s="14" t="str">
        <f>"0,6123"</f>
        <v>0,6123</v>
      </c>
      <c r="E27" s="35" t="s">
        <v>15</v>
      </c>
      <c r="F27" s="35" t="s">
        <v>44</v>
      </c>
      <c r="G27" s="36" t="s">
        <v>45</v>
      </c>
      <c r="H27" s="36" t="s">
        <v>73</v>
      </c>
      <c r="I27" s="37" t="s">
        <v>46</v>
      </c>
      <c r="J27" s="37"/>
      <c r="K27" s="16" t="str">
        <f>"215,0"</f>
        <v>215,0</v>
      </c>
      <c r="L27" s="17" t="str">
        <f>"131,6445"</f>
        <v>131,6445</v>
      </c>
      <c r="M27" s="33"/>
    </row>
    <row r="28" spans="1:13">
      <c r="A28" s="38" t="s">
        <v>75</v>
      </c>
      <c r="B28" s="39" t="s">
        <v>76</v>
      </c>
      <c r="C28" s="19" t="s">
        <v>77</v>
      </c>
      <c r="D28" s="20" t="str">
        <f>"0,6098"</f>
        <v>0,6098</v>
      </c>
      <c r="E28" s="40" t="s">
        <v>15</v>
      </c>
      <c r="F28" s="40" t="s">
        <v>78</v>
      </c>
      <c r="G28" s="41" t="s">
        <v>79</v>
      </c>
      <c r="H28" s="41" t="s">
        <v>80</v>
      </c>
      <c r="I28" s="42" t="s">
        <v>81</v>
      </c>
      <c r="J28" s="42"/>
      <c r="K28" s="22" t="str">
        <f>"337,5"</f>
        <v>337,5</v>
      </c>
      <c r="L28" s="23" t="str">
        <f>"205,8075"</f>
        <v>205,8075</v>
      </c>
      <c r="M28" s="38"/>
    </row>
    <row r="29" spans="1:13">
      <c r="A29" s="38" t="s">
        <v>83</v>
      </c>
      <c r="B29" s="39" t="s">
        <v>84</v>
      </c>
      <c r="C29" s="19" t="s">
        <v>85</v>
      </c>
      <c r="D29" s="20" t="str">
        <f>"0,6086"</f>
        <v>0,6086</v>
      </c>
      <c r="E29" s="40" t="s">
        <v>15</v>
      </c>
      <c r="F29" s="40" t="s">
        <v>62</v>
      </c>
      <c r="G29" s="41" t="s">
        <v>63</v>
      </c>
      <c r="H29" s="41" t="s">
        <v>79</v>
      </c>
      <c r="I29" s="42" t="s">
        <v>86</v>
      </c>
      <c r="J29" s="42"/>
      <c r="K29" s="22" t="str">
        <f>"315,0"</f>
        <v>315,0</v>
      </c>
      <c r="L29" s="23" t="str">
        <f>"191,7090"</f>
        <v>191,7090</v>
      </c>
      <c r="M29" s="38" t="s">
        <v>87</v>
      </c>
    </row>
    <row r="30" spans="1:13">
      <c r="A30" s="24" t="s">
        <v>88</v>
      </c>
      <c r="B30" s="25" t="s">
        <v>84</v>
      </c>
      <c r="C30" s="26" t="s">
        <v>85</v>
      </c>
      <c r="D30" s="27" t="str">
        <f>"0,6086"</f>
        <v>0,6086</v>
      </c>
      <c r="E30" s="28" t="s">
        <v>15</v>
      </c>
      <c r="F30" s="28" t="s">
        <v>62</v>
      </c>
      <c r="G30" s="29" t="s">
        <v>63</v>
      </c>
      <c r="H30" s="29" t="s">
        <v>79</v>
      </c>
      <c r="I30" s="30" t="s">
        <v>86</v>
      </c>
      <c r="J30" s="30"/>
      <c r="K30" s="31" t="str">
        <f>"315,0"</f>
        <v>315,0</v>
      </c>
      <c r="L30" s="32" t="str">
        <f>"191,7090"</f>
        <v>191,7090</v>
      </c>
      <c r="M30" s="24" t="s">
        <v>87</v>
      </c>
    </row>
    <row r="32" spans="1:13" ht="15.6">
      <c r="A32" s="65" t="s">
        <v>89</v>
      </c>
      <c r="B32" s="65"/>
      <c r="C32" s="65"/>
      <c r="D32" s="65"/>
      <c r="E32" s="65"/>
      <c r="F32" s="65"/>
      <c r="G32" s="65"/>
      <c r="H32" s="65"/>
      <c r="I32" s="65"/>
      <c r="J32" s="65"/>
    </row>
    <row r="33" spans="1:13">
      <c r="A33" s="33" t="s">
        <v>91</v>
      </c>
      <c r="B33" s="34" t="s">
        <v>92</v>
      </c>
      <c r="C33" s="13" t="s">
        <v>93</v>
      </c>
      <c r="D33" s="14" t="str">
        <f>"0,6074"</f>
        <v>0,6074</v>
      </c>
      <c r="E33" s="35" t="s">
        <v>15</v>
      </c>
      <c r="F33" s="35" t="s">
        <v>44</v>
      </c>
      <c r="G33" s="36" t="s">
        <v>94</v>
      </c>
      <c r="H33" s="36" t="s">
        <v>95</v>
      </c>
      <c r="I33" s="36" t="s">
        <v>96</v>
      </c>
      <c r="J33" s="37"/>
      <c r="K33" s="16" t="str">
        <f>"305,0"</f>
        <v>305,0</v>
      </c>
      <c r="L33" s="17" t="str">
        <f>"185,2570"</f>
        <v>185,2570</v>
      </c>
      <c r="M33" s="33"/>
    </row>
    <row r="34" spans="1:13">
      <c r="A34" s="38" t="s">
        <v>97</v>
      </c>
      <c r="B34" s="39" t="s">
        <v>98</v>
      </c>
      <c r="C34" s="19" t="s">
        <v>99</v>
      </c>
      <c r="D34" s="20" t="str">
        <f>"0,5885"</f>
        <v>0,5885</v>
      </c>
      <c r="E34" s="40" t="s">
        <v>15</v>
      </c>
      <c r="F34" s="40" t="s">
        <v>100</v>
      </c>
      <c r="G34" s="42"/>
      <c r="H34" s="42"/>
      <c r="I34" s="42"/>
      <c r="J34" s="42"/>
      <c r="K34" s="22" t="str">
        <f>"0.00"</f>
        <v>0.00</v>
      </c>
      <c r="L34" s="23" t="str">
        <f>"0,0000"</f>
        <v>0,0000</v>
      </c>
      <c r="M34" s="38"/>
    </row>
    <row r="35" spans="1:13">
      <c r="A35" s="24" t="s">
        <v>97</v>
      </c>
      <c r="B35" s="25" t="s">
        <v>98</v>
      </c>
      <c r="C35" s="26" t="s">
        <v>99</v>
      </c>
      <c r="D35" s="27" t="str">
        <f>"0,5885"</f>
        <v>0,5885</v>
      </c>
      <c r="E35" s="28" t="s">
        <v>15</v>
      </c>
      <c r="F35" s="28" t="s">
        <v>100</v>
      </c>
      <c r="G35" s="30"/>
      <c r="H35" s="30"/>
      <c r="I35" s="30"/>
      <c r="J35" s="30"/>
      <c r="K35" s="31" t="str">
        <f>"0.00"</f>
        <v>0.00</v>
      </c>
      <c r="L35" s="32" t="str">
        <f>"0,0000"</f>
        <v>0,0000</v>
      </c>
      <c r="M35" s="24"/>
    </row>
    <row r="37" spans="1:13" ht="15">
      <c r="E37" s="52" t="s">
        <v>101</v>
      </c>
    </row>
    <row r="38" spans="1:13" ht="15">
      <c r="E38" s="52" t="s">
        <v>102</v>
      </c>
    </row>
    <row r="39" spans="1:13" ht="15">
      <c r="E39" s="52" t="s">
        <v>103</v>
      </c>
    </row>
    <row r="40" spans="1:13">
      <c r="E40" s="8" t="s">
        <v>104</v>
      </c>
    </row>
    <row r="41" spans="1:13">
      <c r="E41" s="8" t="s">
        <v>105</v>
      </c>
    </row>
    <row r="42" spans="1:13">
      <c r="E42" s="8" t="s">
        <v>106</v>
      </c>
    </row>
    <row r="45" spans="1:13" ht="17.399999999999999">
      <c r="A45" s="53" t="s">
        <v>107</v>
      </c>
      <c r="B45" s="54"/>
    </row>
    <row r="46" spans="1:13" ht="15.6">
      <c r="A46" s="55" t="s">
        <v>108</v>
      </c>
      <c r="B46" s="56"/>
    </row>
    <row r="47" spans="1:13" ht="14.4">
      <c r="A47" s="58"/>
      <c r="B47" s="59" t="s">
        <v>109</v>
      </c>
    </row>
    <row r="48" spans="1:13" ht="13.8">
      <c r="A48" s="60" t="s">
        <v>0</v>
      </c>
      <c r="B48" s="61" t="s">
        <v>110</v>
      </c>
      <c r="C48" s="62" t="s">
        <v>111</v>
      </c>
      <c r="D48" s="60" t="s">
        <v>112</v>
      </c>
      <c r="E48" s="63" t="s">
        <v>7</v>
      </c>
    </row>
    <row r="49" spans="1:5">
      <c r="A49" s="57" t="s">
        <v>23</v>
      </c>
      <c r="B49" s="7" t="s">
        <v>113</v>
      </c>
      <c r="C49" s="5" t="s">
        <v>114</v>
      </c>
      <c r="D49" s="9">
        <v>135</v>
      </c>
      <c r="E49" s="64">
        <v>138.22650432586701</v>
      </c>
    </row>
    <row r="51" spans="1:5" ht="14.4">
      <c r="A51" s="58"/>
      <c r="B51" s="59" t="s">
        <v>115</v>
      </c>
    </row>
    <row r="52" spans="1:5" ht="13.8">
      <c r="A52" s="60" t="s">
        <v>0</v>
      </c>
      <c r="B52" s="61" t="s">
        <v>110</v>
      </c>
      <c r="C52" s="62" t="s">
        <v>111</v>
      </c>
      <c r="D52" s="60" t="s">
        <v>112</v>
      </c>
      <c r="E52" s="63" t="s">
        <v>7</v>
      </c>
    </row>
    <row r="53" spans="1:5">
      <c r="A53" s="57" t="s">
        <v>11</v>
      </c>
      <c r="B53" s="7" t="s">
        <v>115</v>
      </c>
      <c r="C53" s="5" t="s">
        <v>116</v>
      </c>
      <c r="D53" s="9">
        <v>125</v>
      </c>
      <c r="E53" s="64">
        <v>139.362499117851</v>
      </c>
    </row>
    <row r="56" spans="1:5" ht="15.6">
      <c r="A56" s="55" t="s">
        <v>117</v>
      </c>
      <c r="B56" s="56"/>
    </row>
    <row r="57" spans="1:5" ht="14.4">
      <c r="A57" s="58"/>
      <c r="B57" s="59" t="s">
        <v>109</v>
      </c>
    </row>
    <row r="58" spans="1:5" ht="13.8">
      <c r="A58" s="60" t="s">
        <v>0</v>
      </c>
      <c r="B58" s="61" t="s">
        <v>110</v>
      </c>
      <c r="C58" s="62" t="s">
        <v>111</v>
      </c>
      <c r="D58" s="60" t="s">
        <v>112</v>
      </c>
      <c r="E58" s="63" t="s">
        <v>7</v>
      </c>
    </row>
    <row r="59" spans="1:5">
      <c r="A59" s="57" t="s">
        <v>31</v>
      </c>
      <c r="B59" s="7" t="s">
        <v>113</v>
      </c>
      <c r="C59" s="5" t="s">
        <v>118</v>
      </c>
      <c r="D59" s="9">
        <v>202.5</v>
      </c>
      <c r="E59" s="64">
        <v>146.792251467705</v>
      </c>
    </row>
    <row r="61" spans="1:5" ht="14.4">
      <c r="A61" s="58"/>
      <c r="B61" s="59" t="s">
        <v>119</v>
      </c>
    </row>
    <row r="62" spans="1:5" ht="13.8">
      <c r="A62" s="60" t="s">
        <v>0</v>
      </c>
      <c r="B62" s="61" t="s">
        <v>110</v>
      </c>
      <c r="C62" s="62" t="s">
        <v>111</v>
      </c>
      <c r="D62" s="60" t="s">
        <v>112</v>
      </c>
      <c r="E62" s="63" t="s">
        <v>7</v>
      </c>
    </row>
    <row r="63" spans="1:5">
      <c r="A63" s="57" t="s">
        <v>40</v>
      </c>
      <c r="B63" s="7" t="s">
        <v>119</v>
      </c>
      <c r="C63" s="5" t="s">
        <v>118</v>
      </c>
      <c r="D63" s="9">
        <v>225</v>
      </c>
      <c r="E63" s="64">
        <v>161.684994399548</v>
      </c>
    </row>
    <row r="64" spans="1:5">
      <c r="A64" s="57" t="s">
        <v>69</v>
      </c>
      <c r="B64" s="7" t="s">
        <v>119</v>
      </c>
      <c r="C64" s="5" t="s">
        <v>120</v>
      </c>
      <c r="D64" s="9">
        <v>215</v>
      </c>
      <c r="E64" s="64">
        <v>131.64449542760801</v>
      </c>
    </row>
    <row r="66" spans="1:5" ht="14.4">
      <c r="A66" s="58"/>
      <c r="B66" s="59" t="s">
        <v>115</v>
      </c>
    </row>
    <row r="67" spans="1:5" ht="13.8">
      <c r="A67" s="60" t="s">
        <v>0</v>
      </c>
      <c r="B67" s="61" t="s">
        <v>110</v>
      </c>
      <c r="C67" s="62" t="s">
        <v>111</v>
      </c>
      <c r="D67" s="60" t="s">
        <v>112</v>
      </c>
      <c r="E67" s="63" t="s">
        <v>7</v>
      </c>
    </row>
    <row r="68" spans="1:5">
      <c r="A68" s="57" t="s">
        <v>49</v>
      </c>
      <c r="B68" s="7" t="s">
        <v>115</v>
      </c>
      <c r="C68" s="5" t="s">
        <v>121</v>
      </c>
      <c r="D68" s="9">
        <v>317.5</v>
      </c>
      <c r="E68" s="64">
        <v>218.852750211954</v>
      </c>
    </row>
    <row r="69" spans="1:5">
      <c r="A69" s="57" t="s">
        <v>58</v>
      </c>
      <c r="B69" s="7" t="s">
        <v>115</v>
      </c>
      <c r="C69" s="5" t="s">
        <v>122</v>
      </c>
      <c r="D69" s="9">
        <v>322.5</v>
      </c>
      <c r="E69" s="64">
        <v>206.593508273363</v>
      </c>
    </row>
    <row r="70" spans="1:5">
      <c r="A70" s="57" t="s">
        <v>74</v>
      </c>
      <c r="B70" s="7" t="s">
        <v>115</v>
      </c>
      <c r="C70" s="5" t="s">
        <v>120</v>
      </c>
      <c r="D70" s="9">
        <v>337.5</v>
      </c>
      <c r="E70" s="64">
        <v>205.80749362707101</v>
      </c>
    </row>
    <row r="71" spans="1:5">
      <c r="A71" s="57" t="s">
        <v>82</v>
      </c>
      <c r="B71" s="7" t="s">
        <v>115</v>
      </c>
      <c r="C71" s="5" t="s">
        <v>120</v>
      </c>
      <c r="D71" s="9">
        <v>315</v>
      </c>
      <c r="E71" s="64">
        <v>191.70900642871899</v>
      </c>
    </row>
    <row r="72" spans="1:5">
      <c r="A72" s="57" t="s">
        <v>90</v>
      </c>
      <c r="B72" s="7" t="s">
        <v>115</v>
      </c>
      <c r="C72" s="5" t="s">
        <v>123</v>
      </c>
      <c r="D72" s="9">
        <v>305</v>
      </c>
      <c r="E72" s="64">
        <v>185.25700002908701</v>
      </c>
    </row>
  </sheetData>
  <mergeCells count="18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26:J26"/>
    <mergeCell ref="A32:J32"/>
    <mergeCell ref="A5:J5"/>
    <mergeCell ref="A10:J10"/>
    <mergeCell ref="A15:J15"/>
    <mergeCell ref="A19:J19"/>
    <mergeCell ref="A22:J22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Indrė Vasiliauskaitė</cp:lastModifiedBy>
  <cp:lastPrinted>2008-02-22T21:19:54Z</cp:lastPrinted>
  <dcterms:created xsi:type="dcterms:W3CDTF">2002-06-16T13:36:44Z</dcterms:created>
  <dcterms:modified xsi:type="dcterms:W3CDTF">2024-12-01T16:12:08Z</dcterms:modified>
</cp:coreProperties>
</file>