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4F5748-6295-41BA-91C2-C91E44FE2C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ster" sheetId="5" r:id="rId1"/>
  </sheets>
  <definedNames>
    <definedName name="_xlnm._FilterDatabase" localSheetId="0" hidden="1">Roster!$A$1:$K$3</definedName>
  </definedNames>
  <calcPr calcId="181029" refMode="R1C1"/>
</workbook>
</file>

<file path=xl/calcChain.xml><?xml version="1.0" encoding="utf-8"?>
<calcChain xmlns="http://schemas.openxmlformats.org/spreadsheetml/2006/main">
  <c r="L26" i="5" l="1"/>
  <c r="K26" i="5"/>
  <c r="D26" i="5"/>
  <c r="L23" i="5"/>
  <c r="K23" i="5"/>
  <c r="D23" i="5"/>
  <c r="L22" i="5"/>
  <c r="K22" i="5"/>
  <c r="D22" i="5"/>
  <c r="L19" i="5"/>
  <c r="K19" i="5"/>
  <c r="D19" i="5"/>
  <c r="L18" i="5"/>
  <c r="K18" i="5"/>
  <c r="D18" i="5"/>
  <c r="L15" i="5"/>
  <c r="K15" i="5"/>
  <c r="D15" i="5"/>
  <c r="L12" i="5"/>
  <c r="K12" i="5"/>
  <c r="D12" i="5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<sst xmlns="http://schemas.openxmlformats.org/spreadsheetml/2006/main" count="137" uniqueCount="109">
  <si>
    <t>Name</t>
  </si>
  <si>
    <t>Team</t>
  </si>
  <si>
    <t>Coach</t>
  </si>
  <si>
    <t>Pts</t>
  </si>
  <si>
    <t>Rec</t>
  </si>
  <si>
    <t>Body
weight</t>
  </si>
  <si>
    <t>Age Class
Bith date/Age</t>
  </si>
  <si>
    <t>Gloss</t>
  </si>
  <si>
    <t>Town/Region</t>
  </si>
  <si>
    <t>Biceps curl</t>
  </si>
  <si>
    <t>Body Weight Category  60</t>
  </si>
  <si>
    <t>1. Elena Silickiene</t>
  </si>
  <si>
    <t>Open (1988-01-23)/35</t>
  </si>
  <si>
    <t>58,60</t>
  </si>
  <si>
    <t>Ironhood power team gym</t>
  </si>
  <si>
    <t>Lentvaris/</t>
  </si>
  <si>
    <t>30,0</t>
  </si>
  <si>
    <t>32,5</t>
  </si>
  <si>
    <t>35,0</t>
  </si>
  <si>
    <t>Denis Sadkovskij</t>
  </si>
  <si>
    <t>Body Weight Category  67.5</t>
  </si>
  <si>
    <t>Raman Manilau</t>
  </si>
  <si>
    <t>1. Raman Manilau</t>
  </si>
  <si>
    <t>Open (1991-07-03)/32</t>
  </si>
  <si>
    <t>63,90</t>
  </si>
  <si>
    <t>n/a</t>
  </si>
  <si>
    <t>Warsaw/</t>
  </si>
  <si>
    <t>50,0</t>
  </si>
  <si>
    <t>52,5</t>
  </si>
  <si>
    <t>55,0</t>
  </si>
  <si>
    <t>Body Weight Category  75</t>
  </si>
  <si>
    <t>Kalin Krasimirov</t>
  </si>
  <si>
    <t>1. Kalin Krasimirov</t>
  </si>
  <si>
    <t>Open (1992-02-19)/31</t>
  </si>
  <si>
    <t>74,90</t>
  </si>
  <si>
    <t>Almeria/Andalucia</t>
  </si>
  <si>
    <t>60,0</t>
  </si>
  <si>
    <t>67,5</t>
  </si>
  <si>
    <t>Body Weight Category  82.5</t>
  </si>
  <si>
    <t>Marijonas mackonis</t>
  </si>
  <si>
    <t>1. Marijonas mackonis</t>
  </si>
  <si>
    <t>Open (1995-04-06)/28</t>
  </si>
  <si>
    <t>81,50</t>
  </si>
  <si>
    <t>Moletai/</t>
  </si>
  <si>
    <t>65,0</t>
  </si>
  <si>
    <t>70,0</t>
  </si>
  <si>
    <t>72,5</t>
  </si>
  <si>
    <t>Body Weight Category  90</t>
  </si>
  <si>
    <t>Evaldas Cerniauskas</t>
  </si>
  <si>
    <t>1. Evaldas Cerniauskas</t>
  </si>
  <si>
    <t>Open (1984-04-07)/39</t>
  </si>
  <si>
    <t>90,00</t>
  </si>
  <si>
    <t>DK Strength Team</t>
  </si>
  <si>
    <t>Vilnius/</t>
  </si>
  <si>
    <t>75,0</t>
  </si>
  <si>
    <t>77,5</t>
  </si>
  <si>
    <t>Ruslan Kosse</t>
  </si>
  <si>
    <t>2. Ruslan Kosse</t>
  </si>
  <si>
    <t>Open (1997-03-03)/26</t>
  </si>
  <si>
    <t>88,90</t>
  </si>
  <si>
    <t>WRPF Spain</t>
  </si>
  <si>
    <t>Valencia/</t>
  </si>
  <si>
    <t>-</t>
  </si>
  <si>
    <t>Body Weight Category  100</t>
  </si>
  <si>
    <t>1. Denis Sadkovskij</t>
  </si>
  <si>
    <t>Masters 40-49 (1980-07-20)/43</t>
  </si>
  <si>
    <t>98,90</t>
  </si>
  <si>
    <t>62,5</t>
  </si>
  <si>
    <t>Valerij Petunov</t>
  </si>
  <si>
    <t>2. Valerij Petunov</t>
  </si>
  <si>
    <t>Masters 40-49 (1976-01-07)/47</t>
  </si>
  <si>
    <t>99,60</t>
  </si>
  <si>
    <t>Body Weight Category  140</t>
  </si>
  <si>
    <t>Raiko Borissov</t>
  </si>
  <si>
    <t>1. Raiko Borissov</t>
  </si>
  <si>
    <t>Open (1989-03-14)/34</t>
  </si>
  <si>
    <t>134,20</t>
  </si>
  <si>
    <t>Klubi Kover Kang</t>
  </si>
  <si>
    <t>Tartu/</t>
  </si>
  <si>
    <t>82,5</t>
  </si>
  <si>
    <t>90,0</t>
  </si>
  <si>
    <t>92,5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</si>
  <si>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</si>
  <si>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</si>
  <si>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</si>
  <si>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</si>
  <si>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</si>
  <si>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</si>
  <si>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</si>
  <si>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Open</t>
  </si>
  <si>
    <t>Age class</t>
  </si>
  <si>
    <t>WC</t>
  </si>
  <si>
    <t>Best</t>
  </si>
  <si>
    <t>Man</t>
  </si>
  <si>
    <t>140</t>
  </si>
  <si>
    <t>82.5</t>
  </si>
  <si>
    <t>90</t>
  </si>
  <si>
    <t>75</t>
  </si>
  <si>
    <t>67.5</t>
  </si>
  <si>
    <t>Masters 40-49</t>
  </si>
  <si>
    <t>100</t>
  </si>
  <si>
    <t>Result</t>
  </si>
  <si>
    <t>Deividas Kasulis</t>
  </si>
  <si>
    <t>Indre Vasiliauskaite</t>
  </si>
  <si>
    <t>Lukas Sverciauskas</t>
  </si>
  <si>
    <t>Vaida Mardosaite</t>
  </si>
  <si>
    <t>Aurimas Grabinskas</t>
  </si>
  <si>
    <t>Kiril Sarsakov</t>
  </si>
  <si>
    <t xml:space="preserve">BICEPS CURL Northern European championship 2023
WRPF Strict curl for biceps
Birstonas/ 19 November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</si>
</sst>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186"/>
    </font>
    <font>
      <strike/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186"/>
    </font>
    <font>
      <b/>
      <sz val="11"/>
      <name val="Arial Cyr"/>
      <charset val="186"/>
    </font>
    <font>
      <b/>
      <sz val="10"/>
      <name val="Arial Cyr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165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left"/>
    </xf>
    <xf numFmtId="164" fontId="5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165" fontId="0" fillId="0" borderId="12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left"/>
    </xf>
    <xf numFmtId="164" fontId="5" fillId="0" borderId="12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8" xfId="0" applyBorder="1" applyAlignment="1">
      <alignment horizontal="left"/>
    </xf>
    <xf numFmtId="165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5" fillId="0" borderId="8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165" fontId="8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M50"/>
  <sheetViews>
    <sheetView tabSelected="1" workbookViewId="0">
      <selection activeCell="A54" sqref="A54"/>
    </sheetView>
  </sheetViews>
  <sheetFormatPr defaultColWidth="9.21875" defaultRowHeight="13.2"/>
  <cols>
    <col min="1" max="1" width="24.88671875" style="6" bestFit="1" customWidth="1"/>
    <col min="2" max="2" width="26.5546875" style="7" bestFit="1" customWidth="1"/>
    <col min="3" max="3" width="7.33203125" style="5" bestFit="1" customWidth="1"/>
    <col min="4" max="4" width="6.44140625" style="3" bestFit="1" customWidth="1"/>
    <col min="5" max="5" width="22.109375" style="8" bestFit="1" customWidth="1"/>
    <col min="6" max="6" width="15.44140625" style="8" bestFit="1" customWidth="1"/>
    <col min="7" max="9" width="4.44140625" style="9" customWidth="1"/>
    <col min="10" max="10" width="4.6640625" style="9" customWidth="1"/>
    <col min="11" max="11" width="5.6640625" style="11" bestFit="1" customWidth="1"/>
    <col min="12" max="12" width="7.33203125" style="2" bestFit="1" customWidth="1"/>
    <col min="13" max="13" width="14.44140625" style="6" bestFit="1" customWidth="1"/>
    <col min="14" max="16384" width="9.21875" style="3"/>
  </cols>
  <sheetData>
    <row r="1" spans="1:13" s="2" customFormat="1" ht="28.95" customHeight="1">
      <c r="A1" s="59" t="s">
        <v>108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1.95" customHeight="1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6" t="s">
        <v>0</v>
      </c>
      <c r="B3" s="68" t="s">
        <v>6</v>
      </c>
      <c r="C3" s="68" t="s">
        <v>5</v>
      </c>
      <c r="D3" s="57" t="s">
        <v>7</v>
      </c>
      <c r="E3" s="65" t="s">
        <v>1</v>
      </c>
      <c r="F3" s="65" t="s">
        <v>8</v>
      </c>
      <c r="G3" s="65" t="s">
        <v>9</v>
      </c>
      <c r="H3" s="65"/>
      <c r="I3" s="65"/>
      <c r="J3" s="65"/>
      <c r="K3" s="57" t="s">
        <v>101</v>
      </c>
      <c r="L3" s="57" t="s">
        <v>3</v>
      </c>
      <c r="M3" s="70" t="s">
        <v>2</v>
      </c>
    </row>
    <row r="4" spans="1:13" s="1" customFormat="1" ht="23.25" customHeight="1" thickBot="1">
      <c r="A4" s="67"/>
      <c r="B4" s="69"/>
      <c r="C4" s="69"/>
      <c r="D4" s="58"/>
      <c r="E4" s="69"/>
      <c r="F4" s="69"/>
      <c r="G4" s="10">
        <v>1</v>
      </c>
      <c r="H4" s="10">
        <v>2</v>
      </c>
      <c r="I4" s="10">
        <v>3</v>
      </c>
      <c r="J4" s="10" t="s">
        <v>4</v>
      </c>
      <c r="K4" s="58"/>
      <c r="L4" s="58"/>
      <c r="M4" s="71"/>
    </row>
    <row r="5" spans="1:13" s="5" customFormat="1" ht="15.6">
      <c r="A5" s="55" t="s">
        <v>10</v>
      </c>
      <c r="B5" s="56"/>
      <c r="C5" s="56"/>
      <c r="D5" s="56"/>
      <c r="E5" s="56"/>
      <c r="F5" s="56"/>
      <c r="G5" s="56"/>
      <c r="H5" s="56"/>
      <c r="I5" s="56"/>
      <c r="J5" s="56"/>
      <c r="K5" s="11"/>
      <c r="L5" s="2"/>
      <c r="M5" s="4"/>
    </row>
    <row r="6" spans="1:13" s="5" customFormat="1">
      <c r="A6" s="12" t="s">
        <v>11</v>
      </c>
      <c r="B6" s="13" t="s">
        <v>12</v>
      </c>
      <c r="C6" s="13" t="s">
        <v>13</v>
      </c>
      <c r="D6" s="14" t="str">
        <f>"1,0065"</f>
        <v>1,0065</v>
      </c>
      <c r="E6" s="12" t="s">
        <v>14</v>
      </c>
      <c r="F6" s="12" t="s">
        <v>15</v>
      </c>
      <c r="G6" s="13" t="s">
        <v>16</v>
      </c>
      <c r="H6" s="13" t="s">
        <v>17</v>
      </c>
      <c r="I6" s="15" t="s">
        <v>18</v>
      </c>
      <c r="J6" s="15"/>
      <c r="K6" s="16" t="str">
        <f>"32,5"</f>
        <v>32,5</v>
      </c>
      <c r="L6" s="17" t="str">
        <f>"32,7113"</f>
        <v>32,7113</v>
      </c>
      <c r="M6" s="12" t="s">
        <v>19</v>
      </c>
    </row>
    <row r="7" spans="1:13" s="5" customFormat="1">
      <c r="A7" s="4"/>
      <c r="D7" s="3"/>
      <c r="E7" s="4"/>
      <c r="F7" s="4"/>
      <c r="K7" s="11"/>
      <c r="L7" s="2"/>
      <c r="M7" s="4"/>
    </row>
    <row r="8" spans="1:13" ht="15.6">
      <c r="A8" s="54" t="s">
        <v>20</v>
      </c>
      <c r="B8" s="54"/>
      <c r="C8" s="54"/>
      <c r="D8" s="54"/>
      <c r="E8" s="54"/>
      <c r="F8" s="54"/>
      <c r="G8" s="54"/>
      <c r="H8" s="54"/>
      <c r="I8" s="54"/>
      <c r="J8" s="54"/>
    </row>
    <row r="9" spans="1:13">
      <c r="A9" s="18" t="s">
        <v>22</v>
      </c>
      <c r="B9" s="19" t="s">
        <v>23</v>
      </c>
      <c r="C9" s="13" t="s">
        <v>24</v>
      </c>
      <c r="D9" s="14" t="str">
        <f>"0,7851"</f>
        <v>0,7851</v>
      </c>
      <c r="E9" s="20" t="s">
        <v>25</v>
      </c>
      <c r="F9" s="20" t="s">
        <v>26</v>
      </c>
      <c r="G9" s="22" t="s">
        <v>27</v>
      </c>
      <c r="H9" s="22" t="s">
        <v>28</v>
      </c>
      <c r="I9" s="21" t="s">
        <v>29</v>
      </c>
      <c r="J9" s="21"/>
      <c r="K9" s="16" t="str">
        <f>"52,5"</f>
        <v>52,5</v>
      </c>
      <c r="L9" s="17" t="str">
        <f>"41,2204"</f>
        <v>41,2204</v>
      </c>
      <c r="M9" s="18"/>
    </row>
    <row r="11" spans="1:13" ht="15.6">
      <c r="A11" s="54" t="s">
        <v>30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3">
      <c r="A12" s="18" t="s">
        <v>32</v>
      </c>
      <c r="B12" s="19" t="s">
        <v>33</v>
      </c>
      <c r="C12" s="13" t="s">
        <v>34</v>
      </c>
      <c r="D12" s="14" t="str">
        <f>"0,6892"</f>
        <v>0,6892</v>
      </c>
      <c r="E12" s="20" t="s">
        <v>25</v>
      </c>
      <c r="F12" s="20" t="s">
        <v>35</v>
      </c>
      <c r="G12" s="22" t="s">
        <v>36</v>
      </c>
      <c r="H12" s="21" t="s">
        <v>37</v>
      </c>
      <c r="I12" s="21" t="s">
        <v>37</v>
      </c>
      <c r="J12" s="21"/>
      <c r="K12" s="16" t="str">
        <f>"60,0"</f>
        <v>60,0</v>
      </c>
      <c r="L12" s="17" t="str">
        <f>"41,3520"</f>
        <v>41,3520</v>
      </c>
      <c r="M12" s="18"/>
    </row>
    <row r="14" spans="1:13" ht="15.6">
      <c r="A14" s="54" t="s">
        <v>38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3">
      <c r="A15" s="18" t="s">
        <v>40</v>
      </c>
      <c r="B15" s="19" t="s">
        <v>41</v>
      </c>
      <c r="C15" s="13" t="s">
        <v>42</v>
      </c>
      <c r="D15" s="14" t="str">
        <f>"0,6497"</f>
        <v>0,6497</v>
      </c>
      <c r="E15" s="20" t="s">
        <v>25</v>
      </c>
      <c r="F15" s="20" t="s">
        <v>43</v>
      </c>
      <c r="G15" s="22" t="s">
        <v>44</v>
      </c>
      <c r="H15" s="22" t="s">
        <v>45</v>
      </c>
      <c r="I15" s="22" t="s">
        <v>46</v>
      </c>
      <c r="J15" s="21"/>
      <c r="K15" s="16" t="str">
        <f>"72,5"</f>
        <v>72,5</v>
      </c>
      <c r="L15" s="17" t="str">
        <f>"47,1069"</f>
        <v>47,1069</v>
      </c>
      <c r="M15" s="18"/>
    </row>
    <row r="17" spans="1:13" ht="15.6">
      <c r="A17" s="54" t="s">
        <v>47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3">
      <c r="A18" s="23" t="s">
        <v>49</v>
      </c>
      <c r="B18" s="24" t="s">
        <v>50</v>
      </c>
      <c r="C18" s="25" t="s">
        <v>51</v>
      </c>
      <c r="D18" s="26" t="str">
        <f>"0,6119"</f>
        <v>0,6119</v>
      </c>
      <c r="E18" s="27" t="s">
        <v>52</v>
      </c>
      <c r="F18" s="27" t="s">
        <v>53</v>
      </c>
      <c r="G18" s="29" t="s">
        <v>45</v>
      </c>
      <c r="H18" s="29" t="s">
        <v>54</v>
      </c>
      <c r="I18" s="28" t="s">
        <v>55</v>
      </c>
      <c r="J18" s="28"/>
      <c r="K18" s="30" t="str">
        <f>"75,0"</f>
        <v>75,0</v>
      </c>
      <c r="L18" s="31" t="str">
        <f>"45,8888"</f>
        <v>45,8888</v>
      </c>
      <c r="M18" s="23"/>
    </row>
    <row r="19" spans="1:13">
      <c r="A19" s="32" t="s">
        <v>57</v>
      </c>
      <c r="B19" s="33" t="s">
        <v>58</v>
      </c>
      <c r="C19" s="34" t="s">
        <v>59</v>
      </c>
      <c r="D19" s="35" t="str">
        <f>"0,6161"</f>
        <v>0,6161</v>
      </c>
      <c r="E19" s="36" t="s">
        <v>60</v>
      </c>
      <c r="F19" s="36" t="s">
        <v>61</v>
      </c>
      <c r="G19" s="38" t="s">
        <v>29</v>
      </c>
      <c r="H19" s="37" t="s">
        <v>36</v>
      </c>
      <c r="I19" s="38" t="s">
        <v>36</v>
      </c>
      <c r="J19" s="37"/>
      <c r="K19" s="39" t="str">
        <f>"60,0"</f>
        <v>60,0</v>
      </c>
      <c r="L19" s="40" t="str">
        <f>"36,9630"</f>
        <v>36,9630</v>
      </c>
      <c r="M19" s="32" t="s">
        <v>62</v>
      </c>
    </row>
    <row r="21" spans="1:13" ht="15.6">
      <c r="A21" s="54" t="s">
        <v>63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3">
      <c r="A22" s="23" t="s">
        <v>64</v>
      </c>
      <c r="B22" s="24" t="s">
        <v>65</v>
      </c>
      <c r="C22" s="25" t="s">
        <v>66</v>
      </c>
      <c r="D22" s="26" t="str">
        <f>"0,5840"</f>
        <v>0,5840</v>
      </c>
      <c r="E22" s="27" t="s">
        <v>14</v>
      </c>
      <c r="F22" s="27" t="s">
        <v>15</v>
      </c>
      <c r="G22" s="28" t="s">
        <v>36</v>
      </c>
      <c r="H22" s="29" t="s">
        <v>67</v>
      </c>
      <c r="I22" s="29" t="s">
        <v>37</v>
      </c>
      <c r="J22" s="28"/>
      <c r="K22" s="30" t="str">
        <f>"67,5"</f>
        <v>67,5</v>
      </c>
      <c r="L22" s="31" t="str">
        <f>"40,6455"</f>
        <v>40,6455</v>
      </c>
      <c r="M22" s="23"/>
    </row>
    <row r="23" spans="1:13">
      <c r="A23" s="32" t="s">
        <v>69</v>
      </c>
      <c r="B23" s="33" t="s">
        <v>70</v>
      </c>
      <c r="C23" s="34" t="s">
        <v>71</v>
      </c>
      <c r="D23" s="35" t="str">
        <f>"0,5823"</f>
        <v>0,5823</v>
      </c>
      <c r="E23" s="36" t="s">
        <v>25</v>
      </c>
      <c r="F23" s="36" t="s">
        <v>53</v>
      </c>
      <c r="G23" s="37" t="s">
        <v>44</v>
      </c>
      <c r="H23" s="38" t="s">
        <v>44</v>
      </c>
      <c r="I23" s="38" t="s">
        <v>37</v>
      </c>
      <c r="J23" s="37"/>
      <c r="K23" s="39" t="str">
        <f>"67,5"</f>
        <v>67,5</v>
      </c>
      <c r="L23" s="40" t="str">
        <f>"42,5283"</f>
        <v>42,5283</v>
      </c>
      <c r="M23" s="32"/>
    </row>
    <row r="25" spans="1:13" ht="15.6">
      <c r="A25" s="54" t="s">
        <v>72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3">
      <c r="A26" s="18" t="s">
        <v>74</v>
      </c>
      <c r="B26" s="19" t="s">
        <v>75</v>
      </c>
      <c r="C26" s="13" t="s">
        <v>76</v>
      </c>
      <c r="D26" s="14" t="str">
        <f>"0,5362"</f>
        <v>0,5362</v>
      </c>
      <c r="E26" s="20" t="s">
        <v>77</v>
      </c>
      <c r="F26" s="20" t="s">
        <v>78</v>
      </c>
      <c r="G26" s="22" t="s">
        <v>79</v>
      </c>
      <c r="H26" s="22" t="s">
        <v>80</v>
      </c>
      <c r="I26" s="21" t="s">
        <v>81</v>
      </c>
      <c r="J26" s="21"/>
      <c r="K26" s="16" t="str">
        <f>"90,0"</f>
        <v>90,0</v>
      </c>
      <c r="L26" s="17" t="str">
        <f>"48,2625"</f>
        <v>48,2625</v>
      </c>
      <c r="M26" s="18"/>
    </row>
    <row r="28" spans="1:13" ht="15">
      <c r="E28" s="41" t="s">
        <v>82</v>
      </c>
      <c r="F28" s="8" t="s">
        <v>102</v>
      </c>
    </row>
    <row r="29" spans="1:13" ht="15">
      <c r="E29" s="41" t="s">
        <v>83</v>
      </c>
      <c r="F29" s="8" t="s">
        <v>103</v>
      </c>
    </row>
    <row r="30" spans="1:13" ht="15">
      <c r="E30" s="41" t="s">
        <v>84</v>
      </c>
      <c r="F30" s="8" t="s">
        <v>104</v>
      </c>
    </row>
    <row r="31" spans="1:13">
      <c r="E31" s="8" t="s">
        <v>85</v>
      </c>
      <c r="F31" s="8" t="s">
        <v>105</v>
      </c>
    </row>
    <row r="32" spans="1:13">
      <c r="E32" s="8" t="s">
        <v>86</v>
      </c>
      <c r="F32" s="8" t="s">
        <v>106</v>
      </c>
    </row>
    <row r="33" spans="1:6">
      <c r="E33" s="8" t="s">
        <v>87</v>
      </c>
      <c r="F33" s="8" t="s">
        <v>107</v>
      </c>
    </row>
    <row r="36" spans="1:6" ht="17.399999999999999">
      <c r="A36" s="42" t="s">
        <v>88</v>
      </c>
      <c r="B36" s="43"/>
    </row>
    <row r="37" spans="1:6" ht="15.6">
      <c r="A37" s="44"/>
      <c r="B37" s="45"/>
    </row>
    <row r="38" spans="1:6" ht="14.4">
      <c r="A38" s="47"/>
      <c r="B38" s="48"/>
    </row>
    <row r="40" spans="1:6" ht="15.6">
      <c r="A40" s="44" t="s">
        <v>93</v>
      </c>
      <c r="B40" s="45"/>
    </row>
    <row r="41" spans="1:6" ht="14.4">
      <c r="A41" s="47"/>
      <c r="B41" s="48" t="s">
        <v>89</v>
      </c>
    </row>
    <row r="42" spans="1:6" ht="13.8">
      <c r="A42" s="49" t="s">
        <v>0</v>
      </c>
      <c r="B42" s="50" t="s">
        <v>90</v>
      </c>
      <c r="C42" s="51" t="s">
        <v>91</v>
      </c>
      <c r="D42" s="49" t="s">
        <v>92</v>
      </c>
      <c r="E42" s="52" t="s">
        <v>7</v>
      </c>
    </row>
    <row r="43" spans="1:6">
      <c r="A43" s="46" t="s">
        <v>73</v>
      </c>
      <c r="B43" s="7" t="s">
        <v>89</v>
      </c>
      <c r="C43" s="5" t="s">
        <v>94</v>
      </c>
      <c r="D43" s="9">
        <v>90</v>
      </c>
      <c r="E43" s="53">
        <v>48.2624995708466</v>
      </c>
    </row>
    <row r="44" spans="1:6">
      <c r="A44" s="46" t="s">
        <v>39</v>
      </c>
      <c r="B44" s="7" t="s">
        <v>89</v>
      </c>
      <c r="C44" s="5" t="s">
        <v>95</v>
      </c>
      <c r="D44" s="9">
        <v>72.5</v>
      </c>
      <c r="E44" s="53">
        <v>47.106874585151701</v>
      </c>
    </row>
    <row r="45" spans="1:6">
      <c r="A45" s="46" t="s">
        <v>48</v>
      </c>
      <c r="B45" s="7" t="s">
        <v>89</v>
      </c>
      <c r="C45" s="5" t="s">
        <v>96</v>
      </c>
      <c r="D45" s="9">
        <v>75</v>
      </c>
      <c r="E45" s="53">
        <v>45.888751745223999</v>
      </c>
    </row>
    <row r="46" spans="1:6">
      <c r="A46" s="46" t="s">
        <v>68</v>
      </c>
      <c r="B46" s="7" t="s">
        <v>99</v>
      </c>
      <c r="C46" s="5" t="s">
        <v>100</v>
      </c>
      <c r="D46" s="9">
        <v>67.5</v>
      </c>
      <c r="E46" s="53">
        <v>42.528281036317303</v>
      </c>
    </row>
    <row r="47" spans="1:6">
      <c r="A47" s="46" t="s">
        <v>31</v>
      </c>
      <c r="B47" s="7" t="s">
        <v>89</v>
      </c>
      <c r="C47" s="5" t="s">
        <v>97</v>
      </c>
      <c r="D47" s="9">
        <v>60</v>
      </c>
      <c r="E47" s="53">
        <v>41.351999044418299</v>
      </c>
    </row>
    <row r="48" spans="1:6">
      <c r="A48" s="46" t="s">
        <v>21</v>
      </c>
      <c r="B48" s="7" t="s">
        <v>89</v>
      </c>
      <c r="C48" s="5" t="s">
        <v>98</v>
      </c>
      <c r="D48" s="9">
        <v>52.5</v>
      </c>
      <c r="E48" s="53">
        <v>41.220374554395697</v>
      </c>
    </row>
    <row r="49" spans="1:5">
      <c r="A49" s="46" t="s">
        <v>19</v>
      </c>
      <c r="B49" s="7" t="s">
        <v>99</v>
      </c>
      <c r="C49" s="5" t="s">
        <v>100</v>
      </c>
      <c r="D49" s="9">
        <v>67.5</v>
      </c>
      <c r="E49" s="53">
        <v>40.645499605089398</v>
      </c>
    </row>
    <row r="50" spans="1:5">
      <c r="A50" s="46" t="s">
        <v>56</v>
      </c>
      <c r="B50" s="7" t="s">
        <v>89</v>
      </c>
      <c r="C50" s="5" t="s">
        <v>96</v>
      </c>
      <c r="D50" s="9">
        <v>60</v>
      </c>
      <c r="E50" s="53">
        <v>36.963000297546401</v>
      </c>
    </row>
  </sheetData>
  <mergeCells count="18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21:J21"/>
    <mergeCell ref="A25:J25"/>
    <mergeCell ref="A5:J5"/>
    <mergeCell ref="A8:J8"/>
    <mergeCell ref="A11:J11"/>
    <mergeCell ref="A14:J14"/>
    <mergeCell ref="A17:J17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User</cp:lastModifiedBy>
  <cp:lastPrinted>2008-02-22T21:19:54Z</cp:lastPrinted>
  <dcterms:created xsi:type="dcterms:W3CDTF">2002-06-16T13:36:44Z</dcterms:created>
  <dcterms:modified xsi:type="dcterms:W3CDTF">2023-11-26T21:30:34Z</dcterms:modified>
</cp:coreProperties>
</file>